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0 調査回答\H27\28.02.22_経営比較分析（修正2）\大崎上島町(280222)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<sst xmlns="http://schemas.openxmlformats.org/spreadsheetml/2006/main" count="221" uniqueCount="110">
  <si>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</si>
  <si>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</si>
  <si>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</si>
  <si>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</si>
  <si>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</si>
  <si>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</si>
  <si>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</si>
  <si>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</si>
  <si>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</si>
  <si>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</si>
  <si>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</si>
  <si>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</si>
  <si>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</si>
  <si>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</si>
  <si>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</si>
  <si>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</si>
  <si>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</si>
  <si>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</si>
  <si>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</si>
  <si>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</si>
  <si>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</si>
  <si>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</si>
  <si>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</si>
  <si>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</si>
  <si>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</si>
  <si>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</si>
  <si>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</si>
  <si>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</si>
  <si>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</si>
  <si>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</si>
  <si>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</si>
  <si>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</si>
  <si>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</si>
  <si>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</si>
  <si>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</si>
  <si>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</si>
  <si>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</si>
  <si>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</si>
  <si>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</si>
  <si>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</si>
  <si>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</si>
  <si>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</si>
  <si>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</si>
  <si>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</si>
  <si>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</si>
  <si>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</si>
  <si>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</si>
  <si>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</si>
  <si>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</si>
  <si>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</si>
  <si>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</si>
  <si>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</si>
  <si>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</si>
  <si>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</si>
  <si>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</si>
  <si>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</si>
  <si>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</si>
  <si>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</si>
  <si>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</si>
  <si>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</si>
  <si>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</si>
  <si>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</si>
  <si>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</si>
  <si>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</si>
  <si>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</si>
  <si>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</si>
  <si>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</si>
  <si>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</si>
  <si>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</si>
  <si>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</si>
  <si>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</si>
  <si>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</si>
  <si>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</si>
  <si>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</si>
  <si>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</si>
  <si>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</si>
  <si>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</si>
  <si>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</si>
  <si>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</si>
  <si>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</si>
  <si>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</si>
  <si>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</si>
  <si>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</si>
  <si>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</si>
  <si>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</si>
  <si>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</si>
  <si>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</si>
  <si>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</si>
  <si>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</si>
  <si>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</si>
  <si>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</si>
  <si>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</si>
  <si>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</si>
  <si>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</si>
  <si>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</si>
  <si>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</si>
  <si>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</si>
  <si>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</si>
  <si>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</si>
  <si>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</si>
  <si>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</si>
  <si>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</si>
  <si>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</si>
  <si>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</si>
  <si>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</si>
  <si>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</si>
  <si>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</si>
  <si>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収益的収支比率は近年、約100％となっているが、経費回収率は約30％と低く、一般会計からの繰入金を費用の財源としている状況である。この要因として、汚水処理原価が高いことが挙げられる。
　施設利用率は約40％と低いことから、汚水処理原価は類似団体に比べて高くなっている。この要因として、人口減少及び下水道への未接続も多いことが挙げられる。</t>
    <rPh sb="68" eb="70">
      <t>ヨウイン</t>
    </rPh>
    <rPh sb="74" eb="76">
      <t>オスイ</t>
    </rPh>
    <rPh sb="76" eb="78">
      <t>ショリ</t>
    </rPh>
    <rPh sb="78" eb="80">
      <t>ゲンカ</t>
    </rPh>
    <rPh sb="81" eb="82">
      <t>タカ</t>
    </rPh>
    <rPh sb="86" eb="87">
      <t>ア</t>
    </rPh>
    <phoneticPr fontId="4"/>
  </si>
  <si>
    <t>　管渠改善率は、過去５年間０％となっている。これは、当該事業が平成15年度に供用開始しており、管渠の耐用年数50年に対し、11年程度しか経過していないことから、管渠の更新時期を迎えていないためである。
　設備については、今後、耐用年数を迎えるものがあり、計画的な更新が必要である。</t>
    <phoneticPr fontId="4"/>
  </si>
  <si>
    <t>　事業の経営について、中長期的な経営状況の把握及び健全化の検討を行う必要がある。
　平成28年度に施設の長寿命化計画を策定する予定であり、今後、計画に基づいて施設（主に設備）の更新等を行う予定である。</t>
    <rPh sb="1" eb="3">
      <t>ジギョウ</t>
    </rPh>
    <rPh sb="82" eb="83">
      <t>オモ</t>
    </rPh>
    <rPh sb="84" eb="86">
      <t>セツビ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</si>
</sst>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7920"/>
        <c:axId val="22010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07920"/>
        <c:axId val="220108304"/>
      </c:lineChart>
      <c:dateAx>
        <c:axId val="22010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108304"/>
        <c:crosses val="autoZero"/>
        <c:auto val="1"/>
        <c:lblOffset val="100"/>
        <c:baseTimeUnit val="years"/>
      </c:dateAx>
      <c:valAx>
        <c:axId val="22010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10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41.03</c:v>
                </c:pt>
                <c:pt idx="1">
                  <c:v>44.69</c:v>
                </c:pt>
                <c:pt idx="2">
                  <c:v>41.76</c:v>
                </c:pt>
                <c:pt idx="3">
                  <c:v>43.59</c:v>
                </c:pt>
                <c:pt idx="4">
                  <c:v>43.22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90920"/>
        <c:axId val="22119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90920"/>
        <c:axId val="221191312"/>
      </c:lineChart>
      <c:dateAx>
        <c:axId val="22119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191312"/>
        <c:crosses val="autoZero"/>
        <c:auto val="1"/>
        <c:lblOffset val="100"/>
        <c:baseTimeUnit val="years"/>
      </c:dateAx>
      <c:valAx>
        <c:axId val="22119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190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65.69</c:v>
                </c:pt>
                <c:pt idx="1">
                  <c:v>68.87</c:v>
                </c:pt>
                <c:pt idx="2">
                  <c:v>71.05</c:v>
                </c:pt>
                <c:pt idx="3">
                  <c:v>72.760000000000005</c:v>
                </c:pt>
                <c:pt idx="4">
                  <c:v>74.39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92488"/>
        <c:axId val="22119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92488"/>
        <c:axId val="221192880"/>
      </c:lineChart>
      <c:dateAx>
        <c:axId val="221192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192880"/>
        <c:crosses val="autoZero"/>
        <c:auto val="1"/>
        <c:lblOffset val="100"/>
        <c:baseTimeUnit val="years"/>
      </c:dateAx>
      <c:valAx>
        <c:axId val="22119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192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90.2</c:v>
                </c:pt>
                <c:pt idx="1">
                  <c:v>93.45</c:v>
                </c:pt>
                <c:pt idx="2">
                  <c:v>101.79</c:v>
                </c:pt>
                <c:pt idx="3">
                  <c:v>103.43</c:v>
                </c:pt>
                <c:pt idx="4">
                  <c:v>99.21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74616"/>
        <c:axId val="22038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74616"/>
        <c:axId val="220388464"/>
      </c:lineChart>
      <c:dateAx>
        <c:axId val="22097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388464"/>
        <c:crosses val="autoZero"/>
        <c:auto val="1"/>
        <c:lblOffset val="100"/>
        <c:baseTimeUnit val="years"/>
      </c:dateAx>
      <c:valAx>
        <c:axId val="22038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974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19464"/>
        <c:axId val="220749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19464"/>
        <c:axId val="220749352"/>
      </c:lineChart>
      <c:dateAx>
        <c:axId val="220419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749352"/>
        <c:crosses val="autoZero"/>
        <c:auto val="1"/>
        <c:lblOffset val="100"/>
        <c:baseTimeUnit val="years"/>
      </c:dateAx>
      <c:valAx>
        <c:axId val="220749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419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50208"/>
        <c:axId val="219550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50208"/>
        <c:axId val="219550600"/>
      </c:lineChart>
      <c:dateAx>
        <c:axId val="21955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550600"/>
        <c:crosses val="autoZero"/>
        <c:auto val="1"/>
        <c:lblOffset val="100"/>
        <c:baseTimeUnit val="years"/>
      </c:dateAx>
      <c:valAx>
        <c:axId val="219550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55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3072"/>
        <c:axId val="220813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13072"/>
        <c:axId val="220813464"/>
      </c:lineChart>
      <c:dateAx>
        <c:axId val="22081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813464"/>
        <c:crosses val="autoZero"/>
        <c:auto val="1"/>
        <c:lblOffset val="100"/>
        <c:baseTimeUnit val="years"/>
      </c:dateAx>
      <c:valAx>
        <c:axId val="220813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81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4640"/>
        <c:axId val="22091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14640"/>
        <c:axId val="220912240"/>
      </c:lineChart>
      <c:dateAx>
        <c:axId val="22081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912240"/>
        <c:crosses val="autoZero"/>
        <c:auto val="1"/>
        <c:lblOffset val="100"/>
        <c:baseTimeUnit val="years"/>
      </c:dateAx>
      <c:valAx>
        <c:axId val="22091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81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1207.82</c:v>
                </c:pt>
                <c:pt idx="1">
                  <c:v>966.64</c:v>
                </c:pt>
                <c:pt idx="2">
                  <c:v>932.8</c:v>
                </c:pt>
                <c:pt idx="3">
                  <c:v>821.97</c:v>
                </c:pt>
                <c:pt idx="4">
                  <c:v>1378.72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13416"/>
        <c:axId val="22091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13416"/>
        <c:axId val="220913808"/>
      </c:lineChart>
      <c:dateAx>
        <c:axId val="220913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913808"/>
        <c:crosses val="autoZero"/>
        <c:auto val="1"/>
        <c:lblOffset val="100"/>
        <c:baseTimeUnit val="years"/>
      </c:dateAx>
      <c:valAx>
        <c:axId val="22091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913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26.67</c:v>
                </c:pt>
                <c:pt idx="1">
                  <c:v>33.6</c:v>
                </c:pt>
                <c:pt idx="2">
                  <c:v>33.979999999999997</c:v>
                </c:pt>
                <c:pt idx="3">
                  <c:v>28.47</c:v>
                </c:pt>
                <c:pt idx="4">
                  <c:v>35.049999999999997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2288"/>
        <c:axId val="220811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12288"/>
        <c:axId val="220811896"/>
      </c:lineChart>
      <c:dateAx>
        <c:axId val="2208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811896"/>
        <c:crosses val="autoZero"/>
        <c:auto val="1"/>
        <c:lblOffset val="100"/>
        <c:baseTimeUnit val="years"/>
      </c:dateAx>
      <c:valAx>
        <c:axId val="220811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8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628.34</c:v>
                </c:pt>
                <c:pt idx="1">
                  <c:v>484.85</c:v>
                </c:pt>
                <c:pt idx="2">
                  <c:v>546.94000000000005</c:v>
                </c:pt>
                <c:pt idx="3">
                  <c:v>638.58000000000004</c:v>
                </c:pt>
                <c:pt idx="4">
                  <c:v>550.52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2680"/>
        <c:axId val="220914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12680"/>
        <c:axId val="220914984"/>
      </c:lineChart>
      <c:dateAx>
        <c:axId val="22081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914984"/>
        <c:crosses val="autoZero"/>
        <c:auto val="1"/>
        <c:lblOffset val="100"/>
        <c:baseTimeUnit val="years"/>
      </c:dateAx>
      <c:valAx>
        <c:axId val="220914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812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topLeftCell="A34" zoomScale="83" zoomScaleNormal="100" zoomScaleSheetLayoutView="83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大崎上島町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8128</v>
      </c>
      <c r="AM8" s="47"/>
      <c r="AN8" s="47"/>
      <c r="AO8" s="47"/>
      <c r="AP8" s="47"/>
      <c r="AQ8" s="47"/>
      <c r="AR8" s="47"/>
      <c r="AS8" s="47"/>
      <c r="AT8" s="43">
        <f>データ!S6</f>
        <v>43.11</v>
      </c>
      <c r="AU8" s="43"/>
      <c r="AV8" s="43"/>
      <c r="AW8" s="43"/>
      <c r="AX8" s="43"/>
      <c r="AY8" s="43"/>
      <c r="AZ8" s="43"/>
      <c r="BA8" s="43"/>
      <c r="BB8" s="43">
        <f>データ!T6</f>
        <v>188.54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6.7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3564</v>
      </c>
      <c r="AE10" s="47"/>
      <c r="AF10" s="47"/>
      <c r="AG10" s="47"/>
      <c r="AH10" s="47"/>
      <c r="AI10" s="47"/>
      <c r="AJ10" s="47"/>
      <c r="AK10" s="2"/>
      <c r="AL10" s="47">
        <f>データ!U6</f>
        <v>535</v>
      </c>
      <c r="AM10" s="47"/>
      <c r="AN10" s="47"/>
      <c r="AO10" s="47"/>
      <c r="AP10" s="47"/>
      <c r="AQ10" s="47"/>
      <c r="AR10" s="47"/>
      <c r="AS10" s="47"/>
      <c r="AT10" s="43">
        <f>データ!V6</f>
        <v>0.2</v>
      </c>
      <c r="AU10" s="43"/>
      <c r="AV10" s="43"/>
      <c r="AW10" s="43"/>
      <c r="AX10" s="43"/>
      <c r="AY10" s="43"/>
      <c r="AZ10" s="43"/>
      <c r="BA10" s="43"/>
      <c r="BB10" s="43">
        <f>データ!W6</f>
        <v>2675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6.7</v>
      </c>
      <c r="P6" s="32">
        <f t="shared" si="3"/>
        <v>100</v>
      </c>
      <c r="Q6" s="32">
        <f t="shared" si="3"/>
        <v>3564</v>
      </c>
      <c r="R6" s="32">
        <f t="shared" si="3"/>
        <v>8128</v>
      </c>
      <c r="S6" s="32">
        <f t="shared" si="3"/>
        <v>43.11</v>
      </c>
      <c r="T6" s="32">
        <f t="shared" si="3"/>
        <v>188.54</v>
      </c>
      <c r="U6" s="32">
        <f t="shared" si="3"/>
        <v>535</v>
      </c>
      <c r="V6" s="32">
        <f t="shared" si="3"/>
        <v>0.2</v>
      </c>
      <c r="W6" s="32">
        <f t="shared" si="3"/>
        <v>2675</v>
      </c>
      <c r="X6" s="33">
        <f>IF(X7="",NA(),X7)</f>
        <v>90.2</v>
      </c>
      <c r="Y6" s="33">
        <f t="shared" ref="Y6:AG6" si="4">IF(Y7="",NA(),Y7)</f>
        <v>93.45</v>
      </c>
      <c r="Z6" s="33">
        <f t="shared" si="4"/>
        <v>101.79</v>
      </c>
      <c r="AA6" s="33">
        <f t="shared" si="4"/>
        <v>103.43</v>
      </c>
      <c r="AB6" s="33">
        <f t="shared" si="4"/>
        <v>99.21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1207.82</v>
      </c>
      <c r="BF6" s="33">
        <f t="shared" ref="BF6:BN6" si="7">IF(BF7="",NA(),BF7)</f>
        <v>966.64</v>
      </c>
      <c r="BG6" s="33">
        <f t="shared" si="7"/>
        <v>932.8</v>
      </c>
      <c r="BH6" s="33">
        <f t="shared" si="7"/>
        <v>821.97</v>
      </c>
      <c r="BI6" s="33">
        <f t="shared" si="7"/>
        <v>1378.72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26.67</v>
      </c>
      <c r="BQ6" s="33">
        <f t="shared" ref="BQ6:BY6" si="8">IF(BQ7="",NA(),BQ7)</f>
        <v>33.6</v>
      </c>
      <c r="BR6" s="33">
        <f t="shared" si="8"/>
        <v>33.979999999999997</v>
      </c>
      <c r="BS6" s="33">
        <f t="shared" si="8"/>
        <v>28.47</v>
      </c>
      <c r="BT6" s="33">
        <f t="shared" si="8"/>
        <v>35.049999999999997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628.34</v>
      </c>
      <c r="CB6" s="33">
        <f t="shared" ref="CB6:CJ6" si="9">IF(CB7="",NA(),CB7)</f>
        <v>484.85</v>
      </c>
      <c r="CC6" s="33">
        <f t="shared" si="9"/>
        <v>546.94000000000005</v>
      </c>
      <c r="CD6" s="33">
        <f t="shared" si="9"/>
        <v>638.58000000000004</v>
      </c>
      <c r="CE6" s="33">
        <f t="shared" si="9"/>
        <v>550.52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41.03</v>
      </c>
      <c r="CM6" s="33">
        <f t="shared" ref="CM6:CU6" si="10">IF(CM7="",NA(),CM7)</f>
        <v>44.69</v>
      </c>
      <c r="CN6" s="33">
        <f t="shared" si="10"/>
        <v>41.76</v>
      </c>
      <c r="CO6" s="33">
        <f t="shared" si="10"/>
        <v>43.59</v>
      </c>
      <c r="CP6" s="33">
        <f t="shared" si="10"/>
        <v>43.22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65.69</v>
      </c>
      <c r="CX6" s="33">
        <f t="shared" ref="CX6:DF6" si="11">IF(CX7="",NA(),CX7)</f>
        <v>68.87</v>
      </c>
      <c r="CY6" s="33">
        <f t="shared" si="11"/>
        <v>71.05</v>
      </c>
      <c r="CZ6" s="33">
        <f t="shared" si="11"/>
        <v>72.760000000000005</v>
      </c>
      <c r="DA6" s="33">
        <f t="shared" si="11"/>
        <v>74.39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344311</v>
      </c>
      <c r="D7" s="35">
        <v>47</v>
      </c>
      <c r="E7" s="35">
        <v>17</v>
      </c>
      <c r="F7" s="35">
        <v>5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6.7</v>
      </c>
      <c r="P7" s="36">
        <v>100</v>
      </c>
      <c r="Q7" s="36">
        <v>3564</v>
      </c>
      <c r="R7" s="36">
        <v>8128</v>
      </c>
      <c r="S7" s="36">
        <v>43.11</v>
      </c>
      <c r="T7" s="36">
        <v>188.54</v>
      </c>
      <c r="U7" s="36">
        <v>535</v>
      </c>
      <c r="V7" s="36">
        <v>0.2</v>
      </c>
      <c r="W7" s="36">
        <v>2675</v>
      </c>
      <c r="X7" s="36">
        <v>90.2</v>
      </c>
      <c r="Y7" s="36">
        <v>93.45</v>
      </c>
      <c r="Z7" s="36">
        <v>101.79</v>
      </c>
      <c r="AA7" s="36">
        <v>103.43</v>
      </c>
      <c r="AB7" s="36">
        <v>99.21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1207.82</v>
      </c>
      <c r="BF7" s="36">
        <v>966.64</v>
      </c>
      <c r="BG7" s="36">
        <v>932.8</v>
      </c>
      <c r="BH7" s="36">
        <v>821.97</v>
      </c>
      <c r="BI7" s="36">
        <v>1378.72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26.67</v>
      </c>
      <c r="BQ7" s="36">
        <v>33.6</v>
      </c>
      <c r="BR7" s="36">
        <v>33.979999999999997</v>
      </c>
      <c r="BS7" s="36">
        <v>28.47</v>
      </c>
      <c r="BT7" s="36">
        <v>35.049999999999997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628.34</v>
      </c>
      <c r="CB7" s="36">
        <v>484.85</v>
      </c>
      <c r="CC7" s="36">
        <v>546.94000000000005</v>
      </c>
      <c r="CD7" s="36">
        <v>638.58000000000004</v>
      </c>
      <c r="CE7" s="36">
        <v>550.52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41.03</v>
      </c>
      <c r="CM7" s="36">
        <v>44.69</v>
      </c>
      <c r="CN7" s="36">
        <v>41.76</v>
      </c>
      <c r="CO7" s="36">
        <v>43.59</v>
      </c>
      <c r="CP7" s="36">
        <v>43.22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65.69</v>
      </c>
      <c r="CX7" s="36">
        <v>68.87</v>
      </c>
      <c r="CY7" s="36">
        <v>71.05</v>
      </c>
      <c r="CZ7" s="36">
        <v>72.760000000000005</v>
      </c>
      <c r="DA7" s="36">
        <v>74.39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上田 正寛</cp:lastModifiedBy>
  <cp:lastPrinted>2016-02-22T07:35:15Z</cp:lastPrinted>
  <dcterms:created xsi:type="dcterms:W3CDTF">2016-02-03T09:16:55Z</dcterms:created>
  <dcterms:modified xsi:type="dcterms:W3CDTF">2016-02-22T07:35:21Z</dcterms:modified>
  <cp:category/>
</cp:coreProperties>
</file>