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900 調査回答\H27\28.02.22_経営比較分析（修正2）\大崎上島町(280222)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<sst xmlns="http://schemas.openxmlformats.org/spreadsheetml/2006/main" count="221" uniqueCount="110">
  <si>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</si>
  <si>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</si>
  <si>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</si>
  <si>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</si>
  <si>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</si>
  <si>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</si>
  <si>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</si>
  <si>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</si>
  <si>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</si>
  <si>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</si>
  <si>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</si>
  <si>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</si>
  <si>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</si>
  <si>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</si>
  <si>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</si>
  <si>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</si>
  <si>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</si>
  <si>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</si>
  <si>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</si>
  <si>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</si>
  <si>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</si>
  <si>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</si>
  <si>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</si>
  <si>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</si>
  <si>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</si>
  <si>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</si>
  <si>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</si>
  <si>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</si>
  <si>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</si>
  <si>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</si>
  <si>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</si>
  <si>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</si>
  <si>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</si>
  <si>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</si>
  <si>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</si>
  <si>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</si>
  <si>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</si>
  <si>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</si>
  <si>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</si>
  <si>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</si>
  <si>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</si>
  <si>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</si>
  <si>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</si>
  <si>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</si>
  <si>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</si>
  <si>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</si>
  <si>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</si>
  <si>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</si>
  <si>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</si>
  <si>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</si>
  <si>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</si>
  <si>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</si>
  <si>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</si>
  <si>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</si>
  <si>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</si>
  <si>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</si>
  <si>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</si>
  <si>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</si>
  <si>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</si>
  <si>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</si>
  <si>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</si>
  <si>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</si>
  <si>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</si>
  <si>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</si>
  <si>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</si>
  <si>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</si>
  <si>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</si>
  <si>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</si>
  <si>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</si>
  <si>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</si>
  <si>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</si>
  <si>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</si>
  <si>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</si>
  <si>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</si>
  <si>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</si>
  <si>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</si>
  <si>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</si>
  <si>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</si>
  <si>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</si>
  <si>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</si>
  <si>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</si>
  <si>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</si>
  <si>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</si>
  <si>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</si>
  <si>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</si>
  <si>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</si>
  <si>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</si>
  <si>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</si>
  <si>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</si>
  <si>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</si>
  <si>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</si>
  <si>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</si>
  <si>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</si>
  <si>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</si>
  <si>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</si>
  <si>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大崎上島町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</si>
  <si>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</si>
  <si>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</si>
  <si>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</si>
  <si>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</si>
  <si>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</si>
  <si>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</si>
  <si>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</si>
  <si>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</si>
  <si>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</si>
  <si>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</si>
  <si>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</si>
  <si>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収益的収支比率は近年、約100％となっているが、経費回収率は約30％と低く、一般会計からの繰入金を費用の財源としている状況である。この要因として、汚水処理原価が高いことが挙げられる。
　施設利用率は約40％と低いことから、汚水処理原価は類似団体に比べて高くなっている。この要因として、人口減少及び下水道への未接続も多いことが挙げられる。</t>
    <rPh sb="68" eb="70">
      <t>ヨウイン</t>
    </rPh>
    <rPh sb="74" eb="76">
      <t>オスイ</t>
    </rPh>
    <rPh sb="76" eb="78">
      <t>ショリ</t>
    </rPh>
    <rPh sb="78" eb="80">
      <t>ゲンカ</t>
    </rPh>
    <rPh sb="81" eb="82">
      <t>タカ</t>
    </rPh>
    <rPh sb="86" eb="87">
      <t>ア</t>
    </rPh>
    <phoneticPr fontId="4"/>
  </si>
  <si>
    <t>　管渠改善率は、過去５年間０％となっている。これは、当該事業が平成15年度に供用開始しており、管渠の耐用年数50年に対し、11年程度しか経過していないことから、管渠の更新時期を迎えていないためである。
　設備については、今後、耐用年数を迎えるものがあり、計画的な更新が必要である。</t>
    <phoneticPr fontId="4"/>
  </si>
  <si>
    <t>　事業の経営について、中長期的な経営状況の把握及び健全化の検討を行う必要がある。
　平成28年度に施設の長寿命化計画を策定する予定であり、今後、計画に基づいて施設（主に設備）の更新等を行う予定である。</t>
    <rPh sb="1" eb="3">
      <t>ジギョウ</t>
    </rPh>
    <rPh sb="82" eb="83">
      <t>オモ</t>
    </rPh>
    <rPh sb="84" eb="86">
      <t>セツビ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</si>
</sst>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07920"/>
        <c:axId val="22010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107920"/>
        <c:axId val="220108304"/>
      </c:lineChart>
      <c:dateAx>
        <c:axId val="22010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0108304"/>
        <c:crosses val="autoZero"/>
        <c:auto val="1"/>
        <c:lblOffset val="100"/>
        <c:baseTimeUnit val="years"/>
      </c:dateAx>
      <c:valAx>
        <c:axId val="22010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010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41.03</c:v>
                </c:pt>
                <c:pt idx="1">
                  <c:v>44.69</c:v>
                </c:pt>
                <c:pt idx="2">
                  <c:v>41.76</c:v>
                </c:pt>
                <c:pt idx="3">
                  <c:v>43.59</c:v>
                </c:pt>
                <c:pt idx="4">
                  <c:v>43.22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190920"/>
        <c:axId val="22119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45.95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90920"/>
        <c:axId val="221191312"/>
      </c:lineChart>
      <c:dateAx>
        <c:axId val="221190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191312"/>
        <c:crosses val="autoZero"/>
        <c:auto val="1"/>
        <c:lblOffset val="100"/>
        <c:baseTimeUnit val="years"/>
      </c:dateAx>
      <c:valAx>
        <c:axId val="22119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190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65.69</c:v>
                </c:pt>
                <c:pt idx="1">
                  <c:v>68.87</c:v>
                </c:pt>
                <c:pt idx="2">
                  <c:v>71.05</c:v>
                </c:pt>
                <c:pt idx="3">
                  <c:v>72.760000000000005</c:v>
                </c:pt>
                <c:pt idx="4">
                  <c:v>74.39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192488"/>
        <c:axId val="221192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71.97</c:v>
                </c:pt>
                <c:pt idx="4">
                  <c:v>70.59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92488"/>
        <c:axId val="221192880"/>
      </c:lineChart>
      <c:dateAx>
        <c:axId val="221192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192880"/>
        <c:crosses val="autoZero"/>
        <c:auto val="1"/>
        <c:lblOffset val="100"/>
        <c:baseTimeUnit val="years"/>
      </c:dateAx>
      <c:valAx>
        <c:axId val="221192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192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90.2</c:v>
                </c:pt>
                <c:pt idx="1">
                  <c:v>93.45</c:v>
                </c:pt>
                <c:pt idx="2">
                  <c:v>101.79</c:v>
                </c:pt>
                <c:pt idx="3">
                  <c:v>103.43</c:v>
                </c:pt>
                <c:pt idx="4">
                  <c:v>99.21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974616"/>
        <c:axId val="22038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74616"/>
        <c:axId val="220388464"/>
      </c:lineChart>
      <c:dateAx>
        <c:axId val="220974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0388464"/>
        <c:crosses val="autoZero"/>
        <c:auto val="1"/>
        <c:lblOffset val="100"/>
        <c:baseTimeUnit val="years"/>
      </c:dateAx>
      <c:valAx>
        <c:axId val="220388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0974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19464"/>
        <c:axId val="220749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19464"/>
        <c:axId val="220749352"/>
      </c:lineChart>
      <c:dateAx>
        <c:axId val="220419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0749352"/>
        <c:crosses val="autoZero"/>
        <c:auto val="1"/>
        <c:lblOffset val="100"/>
        <c:baseTimeUnit val="years"/>
      </c:dateAx>
      <c:valAx>
        <c:axId val="220749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0419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550208"/>
        <c:axId val="219550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550208"/>
        <c:axId val="219550600"/>
      </c:lineChart>
      <c:dateAx>
        <c:axId val="219550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550600"/>
        <c:crosses val="autoZero"/>
        <c:auto val="1"/>
        <c:lblOffset val="100"/>
        <c:baseTimeUnit val="years"/>
      </c:dateAx>
      <c:valAx>
        <c:axId val="219550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55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13072"/>
        <c:axId val="220813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13072"/>
        <c:axId val="220813464"/>
      </c:lineChart>
      <c:dateAx>
        <c:axId val="22081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0813464"/>
        <c:crosses val="autoZero"/>
        <c:auto val="1"/>
        <c:lblOffset val="100"/>
        <c:baseTimeUnit val="years"/>
      </c:dateAx>
      <c:valAx>
        <c:axId val="220813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081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14640"/>
        <c:axId val="220912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14640"/>
        <c:axId val="220912240"/>
      </c:lineChart>
      <c:dateAx>
        <c:axId val="220814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0912240"/>
        <c:crosses val="autoZero"/>
        <c:auto val="1"/>
        <c:lblOffset val="100"/>
        <c:baseTimeUnit val="years"/>
      </c:dateAx>
      <c:valAx>
        <c:axId val="220912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0814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1207.82</c:v>
                </c:pt>
                <c:pt idx="1">
                  <c:v>966.64</c:v>
                </c:pt>
                <c:pt idx="2">
                  <c:v>932.8</c:v>
                </c:pt>
                <c:pt idx="3">
                  <c:v>821.97</c:v>
                </c:pt>
                <c:pt idx="4">
                  <c:v>1378.72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913416"/>
        <c:axId val="220913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1117.1099999999999</c:v>
                </c:pt>
                <c:pt idx="4">
                  <c:v>1161.05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13416"/>
        <c:axId val="220913808"/>
      </c:lineChart>
      <c:dateAx>
        <c:axId val="220913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0913808"/>
        <c:crosses val="autoZero"/>
        <c:auto val="1"/>
        <c:lblOffset val="100"/>
        <c:baseTimeUnit val="years"/>
      </c:dateAx>
      <c:valAx>
        <c:axId val="220913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0913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26.67</c:v>
                </c:pt>
                <c:pt idx="1">
                  <c:v>33.6</c:v>
                </c:pt>
                <c:pt idx="2">
                  <c:v>33.979999999999997</c:v>
                </c:pt>
                <c:pt idx="3">
                  <c:v>28.47</c:v>
                </c:pt>
                <c:pt idx="4">
                  <c:v>35.049999999999997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12288"/>
        <c:axId val="220811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41.04</c:v>
                </c:pt>
                <c:pt idx="4">
                  <c:v>41.08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12288"/>
        <c:axId val="220811896"/>
      </c:lineChart>
      <c:dateAx>
        <c:axId val="2208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0811896"/>
        <c:crosses val="autoZero"/>
        <c:auto val="1"/>
        <c:lblOffset val="100"/>
        <c:baseTimeUnit val="years"/>
      </c:dateAx>
      <c:valAx>
        <c:axId val="220811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08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628.34</c:v>
                </c:pt>
                <c:pt idx="1">
                  <c:v>484.85</c:v>
                </c:pt>
                <c:pt idx="2">
                  <c:v>546.94000000000005</c:v>
                </c:pt>
                <c:pt idx="3">
                  <c:v>638.58000000000004</c:v>
                </c:pt>
                <c:pt idx="4">
                  <c:v>550.52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12680"/>
        <c:axId val="220914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357.08</c:v>
                </c:pt>
                <c:pt idx="4">
                  <c:v>378.08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12680"/>
        <c:axId val="220914984"/>
      </c:lineChart>
      <c:dateAx>
        <c:axId val="220812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0914984"/>
        <c:crosses val="autoZero"/>
        <c:auto val="1"/>
        <c:lblOffset val="100"/>
        <c:baseTimeUnit val="years"/>
      </c:dateAx>
      <c:valAx>
        <c:axId val="220914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0812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view="pageBreakPreview" topLeftCell="A34" zoomScale="83" zoomScaleNormal="100" zoomScaleSheetLayoutView="83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広島県　大崎上島町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8128</v>
      </c>
      <c r="AM8" s="47"/>
      <c r="AN8" s="47"/>
      <c r="AO8" s="47"/>
      <c r="AP8" s="47"/>
      <c r="AQ8" s="47"/>
      <c r="AR8" s="47"/>
      <c r="AS8" s="47"/>
      <c r="AT8" s="43">
        <f>データ!S6</f>
        <v>43.11</v>
      </c>
      <c r="AU8" s="43"/>
      <c r="AV8" s="43"/>
      <c r="AW8" s="43"/>
      <c r="AX8" s="43"/>
      <c r="AY8" s="43"/>
      <c r="AZ8" s="43"/>
      <c r="BA8" s="43"/>
      <c r="BB8" s="43">
        <f>データ!T6</f>
        <v>188.54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6.7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3564</v>
      </c>
      <c r="AE10" s="47"/>
      <c r="AF10" s="47"/>
      <c r="AG10" s="47"/>
      <c r="AH10" s="47"/>
      <c r="AI10" s="47"/>
      <c r="AJ10" s="47"/>
      <c r="AK10" s="2"/>
      <c r="AL10" s="47">
        <f>データ!U6</f>
        <v>535</v>
      </c>
      <c r="AM10" s="47"/>
      <c r="AN10" s="47"/>
      <c r="AO10" s="47"/>
      <c r="AP10" s="47"/>
      <c r="AQ10" s="47"/>
      <c r="AR10" s="47"/>
      <c r="AS10" s="47"/>
      <c r="AT10" s="43">
        <f>データ!V6</f>
        <v>0.2</v>
      </c>
      <c r="AU10" s="43"/>
      <c r="AV10" s="43"/>
      <c r="AW10" s="43"/>
      <c r="AX10" s="43"/>
      <c r="AY10" s="43"/>
      <c r="AZ10" s="43"/>
      <c r="BA10" s="43"/>
      <c r="BB10" s="43">
        <f>データ!W6</f>
        <v>2675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107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35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53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54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55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56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57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58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59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60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61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62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63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64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65</v>
      </c>
      <c r="B5" s="29"/>
      <c r="C5" s="29"/>
      <c r="D5" s="29"/>
      <c r="E5" s="29"/>
      <c r="F5" s="29"/>
      <c r="G5" s="29"/>
      <c r="H5" s="30" t="s">
        <v>66</v>
      </c>
      <c r="I5" s="30" t="s">
        <v>67</v>
      </c>
      <c r="J5" s="30" t="s">
        <v>68</v>
      </c>
      <c r="K5" s="30" t="s">
        <v>69</v>
      </c>
      <c r="L5" s="30" t="s">
        <v>70</v>
      </c>
      <c r="M5" s="30" t="s">
        <v>71</v>
      </c>
      <c r="N5" s="30" t="s">
        <v>72</v>
      </c>
      <c r="O5" s="30" t="s">
        <v>73</v>
      </c>
      <c r="P5" s="30" t="s">
        <v>74</v>
      </c>
      <c r="Q5" s="30" t="s">
        <v>75</v>
      </c>
      <c r="R5" s="30" t="s">
        <v>76</v>
      </c>
      <c r="S5" s="30" t="s">
        <v>77</v>
      </c>
      <c r="T5" s="30" t="s">
        <v>78</v>
      </c>
      <c r="U5" s="30" t="s">
        <v>79</v>
      </c>
      <c r="V5" s="30" t="s">
        <v>80</v>
      </c>
      <c r="W5" s="30" t="s">
        <v>81</v>
      </c>
      <c r="X5" s="30" t="s">
        <v>82</v>
      </c>
      <c r="Y5" s="30" t="s">
        <v>83</v>
      </c>
      <c r="Z5" s="30" t="s">
        <v>84</v>
      </c>
      <c r="AA5" s="30" t="s">
        <v>85</v>
      </c>
      <c r="AB5" s="30" t="s">
        <v>86</v>
      </c>
      <c r="AC5" s="30" t="s">
        <v>87</v>
      </c>
      <c r="AD5" s="30" t="s">
        <v>88</v>
      </c>
      <c r="AE5" s="30" t="s">
        <v>89</v>
      </c>
      <c r="AF5" s="30" t="s">
        <v>90</v>
      </c>
      <c r="AG5" s="30" t="s">
        <v>91</v>
      </c>
      <c r="AH5" s="30" t="s">
        <v>92</v>
      </c>
      <c r="AI5" s="30" t="s">
        <v>82</v>
      </c>
      <c r="AJ5" s="30" t="s">
        <v>83</v>
      </c>
      <c r="AK5" s="30" t="s">
        <v>84</v>
      </c>
      <c r="AL5" s="30" t="s">
        <v>85</v>
      </c>
      <c r="AM5" s="30" t="s">
        <v>86</v>
      </c>
      <c r="AN5" s="30" t="s">
        <v>87</v>
      </c>
      <c r="AO5" s="30" t="s">
        <v>88</v>
      </c>
      <c r="AP5" s="30" t="s">
        <v>89</v>
      </c>
      <c r="AQ5" s="30" t="s">
        <v>90</v>
      </c>
      <c r="AR5" s="30" t="s">
        <v>91</v>
      </c>
      <c r="AS5" s="30" t="s">
        <v>93</v>
      </c>
      <c r="AT5" s="30" t="s">
        <v>82</v>
      </c>
      <c r="AU5" s="30" t="s">
        <v>83</v>
      </c>
      <c r="AV5" s="30" t="s">
        <v>84</v>
      </c>
      <c r="AW5" s="30" t="s">
        <v>85</v>
      </c>
      <c r="AX5" s="30" t="s">
        <v>86</v>
      </c>
      <c r="AY5" s="30" t="s">
        <v>87</v>
      </c>
      <c r="AZ5" s="30" t="s">
        <v>88</v>
      </c>
      <c r="BA5" s="30" t="s">
        <v>89</v>
      </c>
      <c r="BB5" s="30" t="s">
        <v>90</v>
      </c>
      <c r="BC5" s="30" t="s">
        <v>91</v>
      </c>
      <c r="BD5" s="30" t="s">
        <v>93</v>
      </c>
      <c r="BE5" s="30" t="s">
        <v>82</v>
      </c>
      <c r="BF5" s="30" t="s">
        <v>83</v>
      </c>
      <c r="BG5" s="30" t="s">
        <v>84</v>
      </c>
      <c r="BH5" s="30" t="s">
        <v>85</v>
      </c>
      <c r="BI5" s="30" t="s">
        <v>86</v>
      </c>
      <c r="BJ5" s="30" t="s">
        <v>87</v>
      </c>
      <c r="BK5" s="30" t="s">
        <v>88</v>
      </c>
      <c r="BL5" s="30" t="s">
        <v>89</v>
      </c>
      <c r="BM5" s="30" t="s">
        <v>90</v>
      </c>
      <c r="BN5" s="30" t="s">
        <v>91</v>
      </c>
      <c r="BO5" s="30" t="s">
        <v>93</v>
      </c>
      <c r="BP5" s="30" t="s">
        <v>82</v>
      </c>
      <c r="BQ5" s="30" t="s">
        <v>83</v>
      </c>
      <c r="BR5" s="30" t="s">
        <v>84</v>
      </c>
      <c r="BS5" s="30" t="s">
        <v>85</v>
      </c>
      <c r="BT5" s="30" t="s">
        <v>86</v>
      </c>
      <c r="BU5" s="30" t="s">
        <v>87</v>
      </c>
      <c r="BV5" s="30" t="s">
        <v>88</v>
      </c>
      <c r="BW5" s="30" t="s">
        <v>89</v>
      </c>
      <c r="BX5" s="30" t="s">
        <v>90</v>
      </c>
      <c r="BY5" s="30" t="s">
        <v>91</v>
      </c>
      <c r="BZ5" s="30" t="s">
        <v>93</v>
      </c>
      <c r="CA5" s="30" t="s">
        <v>82</v>
      </c>
      <c r="CB5" s="30" t="s">
        <v>83</v>
      </c>
      <c r="CC5" s="30" t="s">
        <v>84</v>
      </c>
      <c r="CD5" s="30" t="s">
        <v>85</v>
      </c>
      <c r="CE5" s="30" t="s">
        <v>86</v>
      </c>
      <c r="CF5" s="30" t="s">
        <v>87</v>
      </c>
      <c r="CG5" s="30" t="s">
        <v>88</v>
      </c>
      <c r="CH5" s="30" t="s">
        <v>89</v>
      </c>
      <c r="CI5" s="30" t="s">
        <v>90</v>
      </c>
      <c r="CJ5" s="30" t="s">
        <v>91</v>
      </c>
      <c r="CK5" s="30" t="s">
        <v>93</v>
      </c>
      <c r="CL5" s="30" t="s">
        <v>82</v>
      </c>
      <c r="CM5" s="30" t="s">
        <v>83</v>
      </c>
      <c r="CN5" s="30" t="s">
        <v>84</v>
      </c>
      <c r="CO5" s="30" t="s">
        <v>85</v>
      </c>
      <c r="CP5" s="30" t="s">
        <v>86</v>
      </c>
      <c r="CQ5" s="30" t="s">
        <v>87</v>
      </c>
      <c r="CR5" s="30" t="s">
        <v>88</v>
      </c>
      <c r="CS5" s="30" t="s">
        <v>89</v>
      </c>
      <c r="CT5" s="30" t="s">
        <v>90</v>
      </c>
      <c r="CU5" s="30" t="s">
        <v>91</v>
      </c>
      <c r="CV5" s="30" t="s">
        <v>93</v>
      </c>
      <c r="CW5" s="30" t="s">
        <v>82</v>
      </c>
      <c r="CX5" s="30" t="s">
        <v>83</v>
      </c>
      <c r="CY5" s="30" t="s">
        <v>84</v>
      </c>
      <c r="CZ5" s="30" t="s">
        <v>85</v>
      </c>
      <c r="DA5" s="30" t="s">
        <v>86</v>
      </c>
      <c r="DB5" s="30" t="s">
        <v>87</v>
      </c>
      <c r="DC5" s="30" t="s">
        <v>88</v>
      </c>
      <c r="DD5" s="30" t="s">
        <v>89</v>
      </c>
      <c r="DE5" s="30" t="s">
        <v>90</v>
      </c>
      <c r="DF5" s="30" t="s">
        <v>91</v>
      </c>
      <c r="DG5" s="30" t="s">
        <v>93</v>
      </c>
      <c r="DH5" s="30" t="s">
        <v>82</v>
      </c>
      <c r="DI5" s="30" t="s">
        <v>83</v>
      </c>
      <c r="DJ5" s="30" t="s">
        <v>84</v>
      </c>
      <c r="DK5" s="30" t="s">
        <v>85</v>
      </c>
      <c r="DL5" s="30" t="s">
        <v>86</v>
      </c>
      <c r="DM5" s="30" t="s">
        <v>87</v>
      </c>
      <c r="DN5" s="30" t="s">
        <v>88</v>
      </c>
      <c r="DO5" s="30" t="s">
        <v>89</v>
      </c>
      <c r="DP5" s="30" t="s">
        <v>90</v>
      </c>
      <c r="DQ5" s="30" t="s">
        <v>91</v>
      </c>
      <c r="DR5" s="30" t="s">
        <v>93</v>
      </c>
      <c r="DS5" s="30" t="s">
        <v>82</v>
      </c>
      <c r="DT5" s="30" t="s">
        <v>83</v>
      </c>
      <c r="DU5" s="30" t="s">
        <v>84</v>
      </c>
      <c r="DV5" s="30" t="s">
        <v>85</v>
      </c>
      <c r="DW5" s="30" t="s">
        <v>86</v>
      </c>
      <c r="DX5" s="30" t="s">
        <v>87</v>
      </c>
      <c r="DY5" s="30" t="s">
        <v>88</v>
      </c>
      <c r="DZ5" s="30" t="s">
        <v>89</v>
      </c>
      <c r="EA5" s="30" t="s">
        <v>90</v>
      </c>
      <c r="EB5" s="30" t="s">
        <v>91</v>
      </c>
      <c r="EC5" s="30" t="s">
        <v>93</v>
      </c>
      <c r="ED5" s="30" t="s">
        <v>82</v>
      </c>
      <c r="EE5" s="30" t="s">
        <v>83</v>
      </c>
      <c r="EF5" s="30" t="s">
        <v>84</v>
      </c>
      <c r="EG5" s="30" t="s">
        <v>85</v>
      </c>
      <c r="EH5" s="30" t="s">
        <v>86</v>
      </c>
      <c r="EI5" s="30" t="s">
        <v>87</v>
      </c>
      <c r="EJ5" s="30" t="s">
        <v>88</v>
      </c>
      <c r="EK5" s="30" t="s">
        <v>89</v>
      </c>
      <c r="EL5" s="30" t="s">
        <v>90</v>
      </c>
      <c r="EM5" s="30" t="s">
        <v>91</v>
      </c>
      <c r="EN5" s="30" t="s">
        <v>93</v>
      </c>
    </row>
    <row r="6" spans="1:144" s="34" customFormat="1">
      <c r="A6" s="26" t="s">
        <v>94</v>
      </c>
      <c r="B6" s="31">
        <f>B7</f>
        <v>2014</v>
      </c>
      <c r="C6" s="31">
        <f t="shared" ref="C6:W6" si="3">C7</f>
        <v>344311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広島県　大崎上島町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6.7</v>
      </c>
      <c r="P6" s="32">
        <f t="shared" si="3"/>
        <v>100</v>
      </c>
      <c r="Q6" s="32">
        <f t="shared" si="3"/>
        <v>3564</v>
      </c>
      <c r="R6" s="32">
        <f t="shared" si="3"/>
        <v>8128</v>
      </c>
      <c r="S6" s="32">
        <f t="shared" si="3"/>
        <v>43.11</v>
      </c>
      <c r="T6" s="32">
        <f t="shared" si="3"/>
        <v>188.54</v>
      </c>
      <c r="U6" s="32">
        <f t="shared" si="3"/>
        <v>535</v>
      </c>
      <c r="V6" s="32">
        <f t="shared" si="3"/>
        <v>0.2</v>
      </c>
      <c r="W6" s="32">
        <f t="shared" si="3"/>
        <v>2675</v>
      </c>
      <c r="X6" s="33">
        <f>IF(X7="",NA(),X7)</f>
        <v>90.2</v>
      </c>
      <c r="Y6" s="33">
        <f t="shared" ref="Y6:AG6" si="4">IF(Y7="",NA(),Y7)</f>
        <v>93.45</v>
      </c>
      <c r="Z6" s="33">
        <f t="shared" si="4"/>
        <v>101.79</v>
      </c>
      <c r="AA6" s="33">
        <f t="shared" si="4"/>
        <v>103.43</v>
      </c>
      <c r="AB6" s="33">
        <f t="shared" si="4"/>
        <v>99.21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1207.82</v>
      </c>
      <c r="BF6" s="33">
        <f t="shared" ref="BF6:BN6" si="7">IF(BF7="",NA(),BF7)</f>
        <v>966.64</v>
      </c>
      <c r="BG6" s="33">
        <f t="shared" si="7"/>
        <v>932.8</v>
      </c>
      <c r="BH6" s="33">
        <f t="shared" si="7"/>
        <v>821.97</v>
      </c>
      <c r="BI6" s="33">
        <f t="shared" si="7"/>
        <v>1378.72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1117.1099999999999</v>
      </c>
      <c r="BN6" s="33">
        <f t="shared" si="7"/>
        <v>1161.05</v>
      </c>
      <c r="BO6" s="32" t="str">
        <f>IF(BO7="","",IF(BO7="-","【-】","【"&amp;SUBSTITUTE(TEXT(BO7,"#,##0.00"),"-","△")&amp;"】"))</f>
        <v>【992.47】</v>
      </c>
      <c r="BP6" s="33">
        <f>IF(BP7="",NA(),BP7)</f>
        <v>26.67</v>
      </c>
      <c r="BQ6" s="33">
        <f t="shared" ref="BQ6:BY6" si="8">IF(BQ7="",NA(),BQ7)</f>
        <v>33.6</v>
      </c>
      <c r="BR6" s="33">
        <f t="shared" si="8"/>
        <v>33.979999999999997</v>
      </c>
      <c r="BS6" s="33">
        <f t="shared" si="8"/>
        <v>28.47</v>
      </c>
      <c r="BT6" s="33">
        <f t="shared" si="8"/>
        <v>35.049999999999997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41.04</v>
      </c>
      <c r="BY6" s="33">
        <f t="shared" si="8"/>
        <v>41.08</v>
      </c>
      <c r="BZ6" s="32" t="str">
        <f>IF(BZ7="","",IF(BZ7="-","【-】","【"&amp;SUBSTITUTE(TEXT(BZ7,"#,##0.00"),"-","△")&amp;"】"))</f>
        <v>【51.49】</v>
      </c>
      <c r="CA6" s="33">
        <f>IF(CA7="",NA(),CA7)</f>
        <v>628.34</v>
      </c>
      <c r="CB6" s="33">
        <f t="shared" ref="CB6:CJ6" si="9">IF(CB7="",NA(),CB7)</f>
        <v>484.85</v>
      </c>
      <c r="CC6" s="33">
        <f t="shared" si="9"/>
        <v>546.94000000000005</v>
      </c>
      <c r="CD6" s="33">
        <f t="shared" si="9"/>
        <v>638.58000000000004</v>
      </c>
      <c r="CE6" s="33">
        <f t="shared" si="9"/>
        <v>550.52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357.08</v>
      </c>
      <c r="CJ6" s="33">
        <f t="shared" si="9"/>
        <v>378.08</v>
      </c>
      <c r="CK6" s="32" t="str">
        <f>IF(CK7="","",IF(CK7="-","【-】","【"&amp;SUBSTITUTE(TEXT(CK7,"#,##0.00"),"-","△")&amp;"】"))</f>
        <v>【295.10】</v>
      </c>
      <c r="CL6" s="33">
        <f>IF(CL7="",NA(),CL7)</f>
        <v>41.03</v>
      </c>
      <c r="CM6" s="33">
        <f t="shared" ref="CM6:CU6" si="10">IF(CM7="",NA(),CM7)</f>
        <v>44.69</v>
      </c>
      <c r="CN6" s="33">
        <f t="shared" si="10"/>
        <v>41.76</v>
      </c>
      <c r="CO6" s="33">
        <f t="shared" si="10"/>
        <v>43.59</v>
      </c>
      <c r="CP6" s="33">
        <f t="shared" si="10"/>
        <v>43.22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45.95</v>
      </c>
      <c r="CU6" s="33">
        <f t="shared" si="10"/>
        <v>44.69</v>
      </c>
      <c r="CV6" s="32" t="str">
        <f>IF(CV7="","",IF(CV7="-","【-】","【"&amp;SUBSTITUTE(TEXT(CV7,"#,##0.00"),"-","△")&amp;"】"))</f>
        <v>【53.32】</v>
      </c>
      <c r="CW6" s="33">
        <f>IF(CW7="",NA(),CW7)</f>
        <v>65.69</v>
      </c>
      <c r="CX6" s="33">
        <f t="shared" ref="CX6:DF6" si="11">IF(CX7="",NA(),CX7)</f>
        <v>68.87</v>
      </c>
      <c r="CY6" s="33">
        <f t="shared" si="11"/>
        <v>71.05</v>
      </c>
      <c r="CZ6" s="33">
        <f t="shared" si="11"/>
        <v>72.760000000000005</v>
      </c>
      <c r="DA6" s="33">
        <f t="shared" si="11"/>
        <v>74.39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71.97</v>
      </c>
      <c r="DF6" s="33">
        <f t="shared" si="11"/>
        <v>70.59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344311</v>
      </c>
      <c r="D7" s="35">
        <v>47</v>
      </c>
      <c r="E7" s="35">
        <v>17</v>
      </c>
      <c r="F7" s="35">
        <v>5</v>
      </c>
      <c r="G7" s="35">
        <v>0</v>
      </c>
      <c r="H7" s="35" t="s">
        <v>95</v>
      </c>
      <c r="I7" s="35" t="s">
        <v>96</v>
      </c>
      <c r="J7" s="35" t="s">
        <v>97</v>
      </c>
      <c r="K7" s="35" t="s">
        <v>98</v>
      </c>
      <c r="L7" s="35" t="s">
        <v>99</v>
      </c>
      <c r="M7" s="36" t="s">
        <v>100</v>
      </c>
      <c r="N7" s="36" t="s">
        <v>101</v>
      </c>
      <c r="O7" s="36">
        <v>6.7</v>
      </c>
      <c r="P7" s="36">
        <v>100</v>
      </c>
      <c r="Q7" s="36">
        <v>3564</v>
      </c>
      <c r="R7" s="36">
        <v>8128</v>
      </c>
      <c r="S7" s="36">
        <v>43.11</v>
      </c>
      <c r="T7" s="36">
        <v>188.54</v>
      </c>
      <c r="U7" s="36">
        <v>535</v>
      </c>
      <c r="V7" s="36">
        <v>0.2</v>
      </c>
      <c r="W7" s="36">
        <v>2675</v>
      </c>
      <c r="X7" s="36">
        <v>90.2</v>
      </c>
      <c r="Y7" s="36">
        <v>93.45</v>
      </c>
      <c r="Z7" s="36">
        <v>101.79</v>
      </c>
      <c r="AA7" s="36">
        <v>103.43</v>
      </c>
      <c r="AB7" s="36">
        <v>99.21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1207.82</v>
      </c>
      <c r="BF7" s="36">
        <v>966.64</v>
      </c>
      <c r="BG7" s="36">
        <v>932.8</v>
      </c>
      <c r="BH7" s="36">
        <v>821.97</v>
      </c>
      <c r="BI7" s="36">
        <v>1378.72</v>
      </c>
      <c r="BJ7" s="36">
        <v>1316.7</v>
      </c>
      <c r="BK7" s="36">
        <v>1224.75</v>
      </c>
      <c r="BL7" s="36">
        <v>1144.05</v>
      </c>
      <c r="BM7" s="36">
        <v>1117.1099999999999</v>
      </c>
      <c r="BN7" s="36">
        <v>1161.05</v>
      </c>
      <c r="BO7" s="36">
        <v>992.47</v>
      </c>
      <c r="BP7" s="36">
        <v>26.67</v>
      </c>
      <c r="BQ7" s="36">
        <v>33.6</v>
      </c>
      <c r="BR7" s="36">
        <v>33.979999999999997</v>
      </c>
      <c r="BS7" s="36">
        <v>28.47</v>
      </c>
      <c r="BT7" s="36">
        <v>35.049999999999997</v>
      </c>
      <c r="BU7" s="36">
        <v>43.24</v>
      </c>
      <c r="BV7" s="36">
        <v>42.13</v>
      </c>
      <c r="BW7" s="36">
        <v>42.48</v>
      </c>
      <c r="BX7" s="36">
        <v>41.04</v>
      </c>
      <c r="BY7" s="36">
        <v>41.08</v>
      </c>
      <c r="BZ7" s="36">
        <v>51.49</v>
      </c>
      <c r="CA7" s="36">
        <v>628.34</v>
      </c>
      <c r="CB7" s="36">
        <v>484.85</v>
      </c>
      <c r="CC7" s="36">
        <v>546.94000000000005</v>
      </c>
      <c r="CD7" s="36">
        <v>638.58000000000004</v>
      </c>
      <c r="CE7" s="36">
        <v>550.52</v>
      </c>
      <c r="CF7" s="36">
        <v>338.76</v>
      </c>
      <c r="CG7" s="36">
        <v>348.41</v>
      </c>
      <c r="CH7" s="36">
        <v>343.8</v>
      </c>
      <c r="CI7" s="36">
        <v>357.08</v>
      </c>
      <c r="CJ7" s="36">
        <v>378.08</v>
      </c>
      <c r="CK7" s="36">
        <v>295.10000000000002</v>
      </c>
      <c r="CL7" s="36">
        <v>41.03</v>
      </c>
      <c r="CM7" s="36">
        <v>44.69</v>
      </c>
      <c r="CN7" s="36">
        <v>41.76</v>
      </c>
      <c r="CO7" s="36">
        <v>43.59</v>
      </c>
      <c r="CP7" s="36">
        <v>43.22</v>
      </c>
      <c r="CQ7" s="36">
        <v>44.65</v>
      </c>
      <c r="CR7" s="36">
        <v>46.85</v>
      </c>
      <c r="CS7" s="36">
        <v>46.06</v>
      </c>
      <c r="CT7" s="36">
        <v>45.95</v>
      </c>
      <c r="CU7" s="36">
        <v>44.69</v>
      </c>
      <c r="CV7" s="36">
        <v>53.32</v>
      </c>
      <c r="CW7" s="36">
        <v>65.69</v>
      </c>
      <c r="CX7" s="36">
        <v>68.87</v>
      </c>
      <c r="CY7" s="36">
        <v>71.05</v>
      </c>
      <c r="CZ7" s="36">
        <v>72.760000000000005</v>
      </c>
      <c r="DA7" s="36">
        <v>74.39</v>
      </c>
      <c r="DB7" s="36">
        <v>73.599999999999994</v>
      </c>
      <c r="DC7" s="36">
        <v>73.78</v>
      </c>
      <c r="DD7" s="36">
        <v>72.989999999999995</v>
      </c>
      <c r="DE7" s="36">
        <v>71.97</v>
      </c>
      <c r="DF7" s="36">
        <v>70.59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0.04</v>
      </c>
      <c r="EM7" s="36">
        <v>7.0000000000000007E-2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上田 正寛</cp:lastModifiedBy>
  <cp:lastPrinted>2016-02-22T07:35:15Z</cp:lastPrinted>
  <dcterms:created xsi:type="dcterms:W3CDTF">2016-02-03T09:16:55Z</dcterms:created>
  <dcterms:modified xsi:type="dcterms:W3CDTF">2016-02-22T07:35:21Z</dcterms:modified>
  <cp:category/>
</cp:coreProperties>
</file>